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hoogland/Dropbox/Utah/Master HOA/MHOA Finance/Budgets/"/>
    </mc:Choice>
  </mc:AlternateContent>
  <xr:revisionPtr revIDLastSave="0" documentId="8_{EAAE7FB0-88FA-ED4D-92DD-E330CD928E72}" xr6:coauthVersionLast="45" xr6:coauthVersionMax="45" xr10:uidLastSave="{00000000-0000-0000-0000-000000000000}"/>
  <bookViews>
    <workbookView xWindow="10660" yWindow="720" windowWidth="27840" windowHeight="26620" xr2:uid="{FB4D6DB7-0193-A147-A738-A85E66AB4A1C}"/>
  </bookViews>
  <sheets>
    <sheet name="Budget" sheetId="1" r:id="rId1"/>
    <sheet name="Calculations" sheetId="2" r:id="rId2"/>
  </sheets>
  <definedNames>
    <definedName name="_xlnm.Print_Area" localSheetId="0">Budget!$A$1:$F$43</definedName>
    <definedName name="_xlnm.Print_Area" localSheetId="1">Calculations!$A$1:$H$30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26" i="1" l="1"/>
  <c r="D26" i="1"/>
  <c r="D20" i="1"/>
  <c r="D28" i="1" s="1"/>
  <c r="D10" i="1"/>
  <c r="D35" i="1"/>
  <c r="E20" i="1"/>
  <c r="E10" i="1"/>
  <c r="C17" i="2"/>
  <c r="C16" i="2"/>
  <c r="B26" i="2"/>
  <c r="C20" i="1"/>
  <c r="C28" i="1" s="1"/>
  <c r="E28" i="1" l="1"/>
  <c r="E30" i="1" s="1"/>
  <c r="C30" i="1"/>
  <c r="D30" i="1"/>
</calcChain>
</file>

<file path=xl/sharedStrings.xml><?xml version="1.0" encoding="utf-8"?>
<sst xmlns="http://schemas.openxmlformats.org/spreadsheetml/2006/main" count="81" uniqueCount="73">
  <si>
    <t>INCOME</t>
  </si>
  <si>
    <t>Assessments</t>
  </si>
  <si>
    <t>Late Fee Income</t>
  </si>
  <si>
    <t>Interest Income</t>
  </si>
  <si>
    <t>Security Deposits</t>
  </si>
  <si>
    <t>Design Rev Bd  Application Fees</t>
  </si>
  <si>
    <t>Total Income</t>
  </si>
  <si>
    <t>EXPENSES</t>
  </si>
  <si>
    <t>Insurance</t>
  </si>
  <si>
    <t>Legal/Consulting</t>
  </si>
  <si>
    <t>Administration:</t>
  </si>
  <si>
    <t>Postage, etc.</t>
  </si>
  <si>
    <t>Taxes</t>
  </si>
  <si>
    <t>Services:</t>
  </si>
  <si>
    <t>Design Rev Bd Expenses</t>
  </si>
  <si>
    <t>Trail Signage</t>
  </si>
  <si>
    <t>Total Services Costs</t>
  </si>
  <si>
    <t>Total Expenses</t>
  </si>
  <si>
    <t>Net Income</t>
  </si>
  <si>
    <t>Assets</t>
  </si>
  <si>
    <t>Cash in Hand</t>
  </si>
  <si>
    <t>Liabilities</t>
  </si>
  <si>
    <t>Accounts payable</t>
  </si>
  <si>
    <t>Accounts Receivable</t>
  </si>
  <si>
    <t>Total Assets</t>
  </si>
  <si>
    <t>Design Rev Bd Deposits</t>
  </si>
  <si>
    <t>Members Equity</t>
  </si>
  <si>
    <t>Total Liabilities and Equity</t>
  </si>
  <si>
    <t>2021 Proposed Budget</t>
  </si>
  <si>
    <t>Notes</t>
  </si>
  <si>
    <t>2020 Actual YTD 12/1 Est</t>
  </si>
  <si>
    <t>Late assessments not including late fees</t>
  </si>
  <si>
    <t>Signage to be posted on MHOA trails</t>
  </si>
  <si>
    <t>Total Administration</t>
  </si>
  <si>
    <t>2018 Actual 10/30 Est</t>
  </si>
  <si>
    <t>Misc Including Accounting &amp; Taxes</t>
  </si>
  <si>
    <t>interest</t>
  </si>
  <si>
    <t>Jan</t>
  </si>
  <si>
    <t>Feb</t>
  </si>
  <si>
    <t>Mar</t>
  </si>
  <si>
    <t>Apr</t>
  </si>
  <si>
    <t>May</t>
  </si>
  <si>
    <t>July</t>
  </si>
  <si>
    <t>June</t>
  </si>
  <si>
    <t>Aug</t>
  </si>
  <si>
    <t>Sept</t>
  </si>
  <si>
    <t>Oct</t>
  </si>
  <si>
    <t>Nov</t>
  </si>
  <si>
    <t>Dec</t>
  </si>
  <si>
    <t>Checks/Pmtx</t>
  </si>
  <si>
    <t>Conlin Web</t>
  </si>
  <si>
    <t>CPAs</t>
  </si>
  <si>
    <t>UT St Tx Commn</t>
  </si>
  <si>
    <t xml:space="preserve">Balances </t>
  </si>
  <si>
    <t>Bus Growth 5901</t>
  </si>
  <si>
    <t>Bus Cnct Checking3518</t>
  </si>
  <si>
    <t xml:space="preserve">Bus. Money Mkt </t>
  </si>
  <si>
    <t>Insurance?</t>
  </si>
  <si>
    <t>PO Box</t>
  </si>
  <si>
    <t>Totals</t>
  </si>
  <si>
    <t>Business Registration</t>
  </si>
  <si>
    <t>GoDaddy Website</t>
  </si>
  <si>
    <t>139.06 +79.99</t>
  </si>
  <si>
    <t>Website Fee</t>
  </si>
  <si>
    <t>GoDaddy Service</t>
  </si>
  <si>
    <t>State of Utah</t>
  </si>
  <si>
    <t>Post office box</t>
  </si>
  <si>
    <t>Website quarterly maintentance, occasional update, Bd member training</t>
  </si>
  <si>
    <t>Fees to be returned on satisfactory completion of construction; no net income. 2020 fee from Bracken in Hidden Oaks</t>
  </si>
  <si>
    <t>Fees from Lien releases</t>
  </si>
  <si>
    <t>Accounting by Christensen, Palmer &amp; Ambrose, Ogden UT</t>
  </si>
  <si>
    <t xml:space="preserve">Wolf Creek Master HOA DBA Wolf Creek Resort Master Association, Inc. 
Draft Budget for 2020 </t>
  </si>
  <si>
    <t>2021 DRAFT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</si>
</sst>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0.00"/>
    <numFmt numFmtId="165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0" fillId="0" borderId="0" xfId="0" applyNumberFormat="1" applyAlignment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4" fontId="1" fillId="0" borderId="0" xfId="0" applyNumberFormat="1" applyFont="1" applyBorder="1" applyAlignment="1"/>
    <xf numFmtId="0" fontId="2" fillId="0" borderId="2" xfId="0" applyFont="1" applyBorder="1" applyAlignment="1">
      <alignment horizontal="center" wrapText="1"/>
    </xf>
    <xf numFmtId="164" fontId="0" fillId="0" borderId="4" xfId="0" applyNumberFormat="1" applyBorder="1" applyAlignment="1"/>
    <xf numFmtId="164" fontId="0" fillId="0" borderId="5" xfId="0" applyNumberFormat="1" applyBorder="1" applyAlignment="1"/>
    <xf numFmtId="164" fontId="0" fillId="0" borderId="3" xfId="0" applyNumberFormat="1" applyBorder="1" applyAlignment="1"/>
    <xf numFmtId="164" fontId="0" fillId="0" borderId="0" xfId="0" applyNumberFormat="1" applyBorder="1" applyAlignment="1"/>
    <xf numFmtId="164" fontId="0" fillId="0" borderId="1" xfId="0" applyNumberFormat="1" applyFont="1" applyBorder="1" applyAlignment="1"/>
    <xf numFmtId="164" fontId="0" fillId="0" borderId="1" xfId="0" applyNumberFormat="1" applyFont="1" applyBorder="1" applyAlignment="1">
      <alignment horizontal="right"/>
    </xf>
    <xf numFmtId="0" fontId="3" fillId="0" borderId="0" xfId="0" applyFont="1"/>
    <xf numFmtId="164" fontId="0" fillId="0" borderId="7" xfId="0" applyNumberFormat="1" applyFont="1" applyBorder="1" applyAlignment="1"/>
    <xf numFmtId="0" fontId="2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0" fillId="0" borderId="6" xfId="0" applyNumberFormat="1" applyFont="1" applyBorder="1" applyAlignment="1"/>
    <xf numFmtId="164" fontId="0" fillId="0" borderId="8" xfId="0" applyNumberFormat="1" applyFont="1" applyBorder="1" applyAlignment="1"/>
    <xf numFmtId="0" fontId="0" fillId="0" borderId="1" xfId="0" applyFont="1" applyBorder="1"/>
    <xf numFmtId="6" fontId="0" fillId="0" borderId="1" xfId="0" applyNumberFormat="1" applyFont="1" applyBorder="1" applyAlignment="1">
      <alignment horizontal="right"/>
    </xf>
    <xf numFmtId="164" fontId="0" fillId="0" borderId="0" xfId="0" applyNumberFormat="1" applyFont="1" applyBorder="1" applyAlignment="1"/>
    <xf numFmtId="0" fontId="0" fillId="2" borderId="0" xfId="0" applyFill="1" applyAlignment="1">
      <alignment wrapText="1"/>
    </xf>
    <xf numFmtId="165" fontId="0" fillId="2" borderId="9" xfId="0" applyNumberFormat="1" applyFill="1" applyBorder="1"/>
    <xf numFmtId="164" fontId="0" fillId="2" borderId="10" xfId="0" applyNumberFormat="1" applyFont="1" applyFill="1" applyBorder="1" applyAlignment="1"/>
    <xf numFmtId="164" fontId="0" fillId="2" borderId="11" xfId="0" applyNumberFormat="1" applyFill="1" applyBorder="1" applyAlignment="1"/>
    <xf numFmtId="164" fontId="2" fillId="2" borderId="1" xfId="0" applyNumberFormat="1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0671D-B411-7E48-87EF-6671FD297F90}">
  <sheetPr>
    <pageSetUpPr fitToPage="1"/>
  </sheetPr>
  <dimension ref="A1:F41"/>
  <sheetViews>
    <sheetView tabSelected="1" workbookViewId="0">
      <selection activeCell="F33" sqref="F33"/>
    </sheetView>
  </sheetViews>
  <sheetFormatPr baseColWidth="10" defaultRowHeight="16" x14ac:dyDescent="0.2"/>
  <cols>
    <col min="1" max="1" width="14.5" customWidth="1"/>
    <col min="2" max="2" width="37.6640625" customWidth="1"/>
    <col min="4" max="4" width="13.83203125" customWidth="1"/>
    <col min="5" max="5" width="14" customWidth="1"/>
    <col min="6" max="6" width="118.1640625" customWidth="1"/>
  </cols>
  <sheetData>
    <row r="1" spans="1:6" s="1" customFormat="1" x14ac:dyDescent="0.2">
      <c r="A1" s="34" t="s">
        <v>71</v>
      </c>
      <c r="B1" s="35"/>
      <c r="C1" s="35"/>
      <c r="D1" s="35"/>
      <c r="E1" s="35"/>
    </row>
    <row r="2" spans="1:6" s="1" customFormat="1" x14ac:dyDescent="0.2">
      <c r="A2" s="35" t="s">
        <v>72</v>
      </c>
      <c r="B2" s="35"/>
      <c r="C2" s="35"/>
      <c r="D2" s="35"/>
      <c r="E2" s="35"/>
    </row>
    <row r="3" spans="1:6" s="3" customFormat="1" ht="34" x14ac:dyDescent="0.2">
      <c r="C3" s="13" t="s">
        <v>34</v>
      </c>
      <c r="D3" s="13" t="s">
        <v>30</v>
      </c>
      <c r="E3" s="22" t="s">
        <v>28</v>
      </c>
      <c r="F3" s="3" t="s">
        <v>29</v>
      </c>
    </row>
    <row r="4" spans="1:6" x14ac:dyDescent="0.2">
      <c r="A4" s="1" t="s">
        <v>0</v>
      </c>
      <c r="C4" s="26"/>
      <c r="D4" s="4"/>
      <c r="E4" s="4"/>
    </row>
    <row r="5" spans="1:6" x14ac:dyDescent="0.2">
      <c r="B5" t="s">
        <v>1</v>
      </c>
      <c r="C5" s="27">
        <v>0</v>
      </c>
      <c r="D5" s="18">
        <v>0</v>
      </c>
      <c r="E5" s="5">
        <v>0</v>
      </c>
    </row>
    <row r="6" spans="1:6" x14ac:dyDescent="0.2">
      <c r="B6" t="s">
        <v>2</v>
      </c>
      <c r="C6" s="18">
        <v>1000</v>
      </c>
      <c r="D6" s="18">
        <v>490</v>
      </c>
      <c r="E6" s="5">
        <v>0</v>
      </c>
    </row>
    <row r="7" spans="1:6" x14ac:dyDescent="0.2">
      <c r="B7" t="s">
        <v>3</v>
      </c>
      <c r="C7" s="18">
        <v>70</v>
      </c>
      <c r="D7" s="19">
        <v>48</v>
      </c>
      <c r="E7" s="18">
        <v>60</v>
      </c>
    </row>
    <row r="8" spans="1:6" x14ac:dyDescent="0.2">
      <c r="B8" t="s">
        <v>4</v>
      </c>
      <c r="C8" s="18">
        <v>0</v>
      </c>
      <c r="D8" s="18">
        <v>0</v>
      </c>
      <c r="E8" s="5">
        <v>0</v>
      </c>
    </row>
    <row r="9" spans="1:6" x14ac:dyDescent="0.2">
      <c r="B9" t="s">
        <v>5</v>
      </c>
      <c r="C9" s="18">
        <v>0</v>
      </c>
      <c r="D9" s="19">
        <v>5000</v>
      </c>
      <c r="E9" s="5">
        <v>0</v>
      </c>
      <c r="F9" t="s">
        <v>68</v>
      </c>
    </row>
    <row r="10" spans="1:6" s="1" customFormat="1" x14ac:dyDescent="0.2">
      <c r="A10" s="1" t="s">
        <v>6</v>
      </c>
      <c r="C10" s="33">
        <f>SUM(C5:C9)</f>
        <v>1070</v>
      </c>
      <c r="D10" s="33">
        <f>SUM(D5:D9)</f>
        <v>5538</v>
      </c>
      <c r="E10" s="33">
        <f>SUM(E5:E9)</f>
        <v>60</v>
      </c>
    </row>
    <row r="11" spans="1:6" x14ac:dyDescent="0.2">
      <c r="C11" s="28"/>
      <c r="D11" s="12"/>
      <c r="E11" s="17"/>
    </row>
    <row r="12" spans="1:6" x14ac:dyDescent="0.2">
      <c r="A12" s="1" t="s">
        <v>7</v>
      </c>
      <c r="C12" s="28"/>
      <c r="D12" s="12"/>
      <c r="E12" s="17"/>
    </row>
    <row r="13" spans="1:6" x14ac:dyDescent="0.2">
      <c r="A13" t="s">
        <v>10</v>
      </c>
      <c r="C13" s="28"/>
      <c r="D13" s="12"/>
      <c r="E13" s="17"/>
    </row>
    <row r="14" spans="1:6" x14ac:dyDescent="0.2">
      <c r="B14" t="s">
        <v>11</v>
      </c>
      <c r="C14" s="18">
        <v>70</v>
      </c>
      <c r="D14" s="18">
        <v>92</v>
      </c>
      <c r="E14" s="5">
        <v>92</v>
      </c>
      <c r="F14" t="s">
        <v>66</v>
      </c>
    </row>
    <row r="15" spans="1:6" x14ac:dyDescent="0.2">
      <c r="B15" t="s">
        <v>8</v>
      </c>
      <c r="C15" s="18">
        <v>655</v>
      </c>
      <c r="D15" s="18">
        <v>625</v>
      </c>
      <c r="E15" s="5">
        <v>625</v>
      </c>
    </row>
    <row r="16" spans="1:6" x14ac:dyDescent="0.2">
      <c r="B16" t="s">
        <v>9</v>
      </c>
      <c r="C16" s="18">
        <v>0</v>
      </c>
      <c r="D16" s="18">
        <v>489</v>
      </c>
      <c r="E16" s="5">
        <v>500</v>
      </c>
      <c r="F16" t="s">
        <v>67</v>
      </c>
    </row>
    <row r="17" spans="1:6" x14ac:dyDescent="0.2">
      <c r="B17" t="s">
        <v>12</v>
      </c>
      <c r="C17" s="18"/>
      <c r="D17" s="19">
        <v>100</v>
      </c>
      <c r="E17" s="5">
        <v>0</v>
      </c>
      <c r="F17" s="20"/>
    </row>
    <row r="18" spans="1:6" x14ac:dyDescent="0.2">
      <c r="B18" t="s">
        <v>35</v>
      </c>
      <c r="C18" s="18">
        <v>625</v>
      </c>
      <c r="D18" s="18">
        <v>578</v>
      </c>
      <c r="E18" s="5">
        <v>500</v>
      </c>
      <c r="F18" t="s">
        <v>70</v>
      </c>
    </row>
    <row r="19" spans="1:6" x14ac:dyDescent="0.2">
      <c r="B19" t="s">
        <v>60</v>
      </c>
      <c r="C19" s="18"/>
      <c r="D19" s="19">
        <v>23</v>
      </c>
      <c r="E19" s="5">
        <v>23</v>
      </c>
      <c r="F19" t="s">
        <v>65</v>
      </c>
    </row>
    <row r="20" spans="1:6" x14ac:dyDescent="0.2">
      <c r="B20" s="7" t="s">
        <v>33</v>
      </c>
      <c r="C20" s="18">
        <f>SUM(C14:C19)</f>
        <v>1350</v>
      </c>
      <c r="D20" s="18">
        <f>SUM(D14:D19)</f>
        <v>1907</v>
      </c>
      <c r="E20" s="5">
        <f>SUM(E14:E19)</f>
        <v>1740</v>
      </c>
    </row>
    <row r="21" spans="1:6" s="11" customFormat="1" x14ac:dyDescent="0.2">
      <c r="C21" s="28"/>
      <c r="D21" s="12"/>
      <c r="E21" s="17"/>
    </row>
    <row r="22" spans="1:6" x14ac:dyDescent="0.2">
      <c r="A22" t="s">
        <v>13</v>
      </c>
      <c r="C22" s="28"/>
      <c r="D22" s="12"/>
      <c r="E22" s="6"/>
    </row>
    <row r="23" spans="1:6" x14ac:dyDescent="0.2">
      <c r="B23" t="s">
        <v>14</v>
      </c>
      <c r="C23" s="18">
        <v>0</v>
      </c>
      <c r="D23" s="18">
        <v>0</v>
      </c>
      <c r="E23" s="5">
        <v>0</v>
      </c>
    </row>
    <row r="24" spans="1:6" x14ac:dyDescent="0.2">
      <c r="B24" t="s">
        <v>15</v>
      </c>
      <c r="C24" s="18">
        <v>0</v>
      </c>
      <c r="D24" s="18">
        <v>0</v>
      </c>
      <c r="E24" s="5">
        <v>200</v>
      </c>
      <c r="F24" t="s">
        <v>32</v>
      </c>
    </row>
    <row r="25" spans="1:6" x14ac:dyDescent="0.2">
      <c r="B25" t="s">
        <v>63</v>
      </c>
      <c r="C25" s="18"/>
      <c r="D25" s="18">
        <v>220</v>
      </c>
      <c r="E25" s="5">
        <v>220</v>
      </c>
    </row>
    <row r="26" spans="1:6" x14ac:dyDescent="0.2">
      <c r="B26" s="7" t="s">
        <v>16</v>
      </c>
      <c r="C26" s="18">
        <v>0</v>
      </c>
      <c r="D26" s="23">
        <f>SUM(D23:D25)</f>
        <v>220</v>
      </c>
      <c r="E26" s="23">
        <f>SUM(E23:E25)</f>
        <v>420</v>
      </c>
      <c r="F26" t="s">
        <v>64</v>
      </c>
    </row>
    <row r="27" spans="1:6" x14ac:dyDescent="0.2">
      <c r="C27" s="28"/>
      <c r="D27" s="12"/>
      <c r="E27" s="17"/>
    </row>
    <row r="28" spans="1:6" s="1" customFormat="1" x14ac:dyDescent="0.2">
      <c r="A28" s="1" t="s">
        <v>17</v>
      </c>
      <c r="C28" s="33">
        <f>C20</f>
        <v>1350</v>
      </c>
      <c r="D28" s="33">
        <f>D20+D26</f>
        <v>2127</v>
      </c>
      <c r="E28" s="33">
        <f>E20+E26</f>
        <v>2160</v>
      </c>
    </row>
    <row r="29" spans="1:6" ht="17" thickBot="1" x14ac:dyDescent="0.25">
      <c r="A29" s="1"/>
      <c r="C29" s="28"/>
      <c r="D29" s="12"/>
      <c r="E29" s="17"/>
    </row>
    <row r="30" spans="1:6" ht="17" thickBot="1" x14ac:dyDescent="0.25">
      <c r="A30" s="1" t="s">
        <v>18</v>
      </c>
      <c r="C30" s="30">
        <f>+C10-C28</f>
        <v>-280</v>
      </c>
      <c r="D30" s="31">
        <f>D10-D28</f>
        <v>3411</v>
      </c>
      <c r="E30" s="32">
        <f>E10-E28</f>
        <v>-2100</v>
      </c>
    </row>
    <row r="31" spans="1:6" ht="17" thickBot="1" x14ac:dyDescent="0.25">
      <c r="C31" s="11"/>
      <c r="D31" s="12"/>
      <c r="E31" s="6"/>
    </row>
    <row r="32" spans="1:6" x14ac:dyDescent="0.2">
      <c r="A32" s="1" t="s">
        <v>19</v>
      </c>
      <c r="B32" t="s">
        <v>20</v>
      </c>
      <c r="C32" s="8"/>
      <c r="D32" s="24">
        <v>68820</v>
      </c>
      <c r="E32" s="16"/>
    </row>
    <row r="33" spans="1:6" x14ac:dyDescent="0.2">
      <c r="A33" s="1"/>
      <c r="C33" s="9"/>
      <c r="D33" s="21"/>
      <c r="E33" s="14"/>
    </row>
    <row r="34" spans="1:6" x14ac:dyDescent="0.2">
      <c r="A34" s="1"/>
      <c r="B34" t="s">
        <v>23</v>
      </c>
      <c r="C34" s="9"/>
      <c r="D34" s="21"/>
      <c r="E34" s="14"/>
      <c r="F34" t="s">
        <v>31</v>
      </c>
    </row>
    <row r="35" spans="1:6" x14ac:dyDescent="0.2">
      <c r="A35" s="1"/>
      <c r="B35" t="s">
        <v>24</v>
      </c>
      <c r="C35" s="9"/>
      <c r="D35" s="21">
        <f>D32</f>
        <v>68820</v>
      </c>
      <c r="E35" s="14"/>
    </row>
    <row r="36" spans="1:6" x14ac:dyDescent="0.2">
      <c r="C36" s="9"/>
      <c r="D36" s="21"/>
      <c r="E36" s="14"/>
    </row>
    <row r="37" spans="1:6" x14ac:dyDescent="0.2">
      <c r="A37" s="1" t="s">
        <v>21</v>
      </c>
      <c r="B37" t="s">
        <v>22</v>
      </c>
      <c r="C37" s="9"/>
      <c r="D37" s="21"/>
      <c r="E37" s="14"/>
    </row>
    <row r="38" spans="1:6" x14ac:dyDescent="0.2">
      <c r="B38" t="s">
        <v>25</v>
      </c>
      <c r="C38" s="9"/>
      <c r="D38" s="21">
        <v>5000</v>
      </c>
      <c r="E38" s="14"/>
    </row>
    <row r="39" spans="1:6" x14ac:dyDescent="0.2">
      <c r="C39" s="9"/>
      <c r="D39" s="21"/>
      <c r="E39" s="14"/>
    </row>
    <row r="40" spans="1:6" x14ac:dyDescent="0.2">
      <c r="B40" t="s">
        <v>26</v>
      </c>
      <c r="C40" s="9"/>
      <c r="D40" s="21"/>
      <c r="E40" s="14"/>
    </row>
    <row r="41" spans="1:6" ht="17" thickBot="1" x14ac:dyDescent="0.25">
      <c r="B41" t="s">
        <v>27</v>
      </c>
      <c r="C41" s="10"/>
      <c r="D41" s="25"/>
      <c r="E41" s="15"/>
    </row>
  </sheetData>
  <mergeCells count="2">
    <mergeCell ref="A1:E1"/>
    <mergeCell ref="A2:E2"/>
  </mergeCells>
  <pageMargins left="0.7" right="0.7" top="0.75" bottom="0.75" header="0.3" footer="0.3"/>
  <pageSetup scale="5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AD65-D79D-0746-A2EE-4BB7BD6D9431}">
  <dimension ref="A1:H26"/>
  <sheetViews>
    <sheetView workbookViewId="0">
      <selection sqref="A1:H30"/>
    </sheetView>
  </sheetViews>
  <sheetFormatPr baseColWidth="10" defaultRowHeight="16" x14ac:dyDescent="0.2"/>
  <cols>
    <col min="1" max="1" width="15.1640625" customWidth="1"/>
    <col min="4" max="4" width="17" customWidth="1"/>
    <col min="5" max="6" width="15.1640625" customWidth="1"/>
    <col min="8" max="8" width="14.5" customWidth="1"/>
  </cols>
  <sheetData>
    <row r="1" spans="1:8" s="7" customFormat="1" ht="34" x14ac:dyDescent="0.2">
      <c r="B1" s="7" t="s">
        <v>36</v>
      </c>
      <c r="C1" s="7" t="s">
        <v>49</v>
      </c>
      <c r="F1" s="29" t="s">
        <v>69</v>
      </c>
      <c r="G1" s="7" t="s">
        <v>12</v>
      </c>
    </row>
    <row r="2" spans="1:8" x14ac:dyDescent="0.2">
      <c r="A2" t="s">
        <v>37</v>
      </c>
    </row>
    <row r="3" spans="1:8" x14ac:dyDescent="0.2">
      <c r="A3" t="s">
        <v>38</v>
      </c>
      <c r="C3">
        <v>625</v>
      </c>
      <c r="D3" t="s">
        <v>57</v>
      </c>
    </row>
    <row r="4" spans="1:8" x14ac:dyDescent="0.2">
      <c r="A4" t="s">
        <v>39</v>
      </c>
      <c r="C4">
        <v>65</v>
      </c>
      <c r="D4" t="s">
        <v>50</v>
      </c>
    </row>
    <row r="5" spans="1:8" x14ac:dyDescent="0.2">
      <c r="A5" t="s">
        <v>40</v>
      </c>
    </row>
    <row r="6" spans="1:8" x14ac:dyDescent="0.2">
      <c r="A6" t="s">
        <v>41</v>
      </c>
      <c r="G6">
        <v>100</v>
      </c>
      <c r="H6" t="s">
        <v>52</v>
      </c>
    </row>
    <row r="7" spans="1:8" x14ac:dyDescent="0.2">
      <c r="A7" t="s">
        <v>43</v>
      </c>
      <c r="C7">
        <v>260</v>
      </c>
      <c r="D7" t="s">
        <v>50</v>
      </c>
    </row>
    <row r="8" spans="1:8" x14ac:dyDescent="0.2">
      <c r="A8" t="s">
        <v>42</v>
      </c>
    </row>
    <row r="9" spans="1:8" x14ac:dyDescent="0.2">
      <c r="A9" t="s">
        <v>44</v>
      </c>
      <c r="C9">
        <v>92</v>
      </c>
      <c r="D9" t="s">
        <v>58</v>
      </c>
    </row>
    <row r="10" spans="1:8" x14ac:dyDescent="0.2">
      <c r="A10" t="s">
        <v>45</v>
      </c>
      <c r="C10">
        <v>415</v>
      </c>
      <c r="D10" t="s">
        <v>51</v>
      </c>
    </row>
    <row r="11" spans="1:8" x14ac:dyDescent="0.2">
      <c r="A11" t="s">
        <v>46</v>
      </c>
      <c r="B11">
        <v>48.04</v>
      </c>
    </row>
    <row r="12" spans="1:8" x14ac:dyDescent="0.2">
      <c r="A12" t="s">
        <v>47</v>
      </c>
      <c r="C12">
        <v>239.56</v>
      </c>
      <c r="D12" t="s">
        <v>51</v>
      </c>
      <c r="F12">
        <v>490</v>
      </c>
    </row>
    <row r="13" spans="1:8" x14ac:dyDescent="0.2">
      <c r="C13">
        <v>162.5</v>
      </c>
      <c r="D13" t="s">
        <v>50</v>
      </c>
    </row>
    <row r="14" spans="1:8" x14ac:dyDescent="0.2">
      <c r="A14" t="s">
        <v>48</v>
      </c>
    </row>
    <row r="16" spans="1:8" x14ac:dyDescent="0.2">
      <c r="A16" t="s">
        <v>59</v>
      </c>
      <c r="C16">
        <f>C4+C7+C13</f>
        <v>487.5</v>
      </c>
      <c r="D16" t="s">
        <v>50</v>
      </c>
    </row>
    <row r="17" spans="1:5" x14ac:dyDescent="0.2">
      <c r="C17">
        <f>C10+C13</f>
        <v>577.5</v>
      </c>
      <c r="D17" t="s">
        <v>51</v>
      </c>
    </row>
    <row r="18" spans="1:5" x14ac:dyDescent="0.2">
      <c r="C18">
        <v>92</v>
      </c>
      <c r="D18" t="s">
        <v>58</v>
      </c>
    </row>
    <row r="19" spans="1:5" x14ac:dyDescent="0.2">
      <c r="C19">
        <v>220</v>
      </c>
      <c r="D19" t="s">
        <v>61</v>
      </c>
      <c r="E19" t="s">
        <v>62</v>
      </c>
    </row>
    <row r="20" spans="1:5" x14ac:dyDescent="0.2">
      <c r="C20">
        <v>23</v>
      </c>
      <c r="D20" t="s">
        <v>60</v>
      </c>
    </row>
    <row r="22" spans="1:5" s="7" customFormat="1" x14ac:dyDescent="0.2">
      <c r="A22" s="7" t="s">
        <v>53</v>
      </c>
    </row>
    <row r="23" spans="1:5" ht="34" x14ac:dyDescent="0.2">
      <c r="A23" s="2" t="s">
        <v>55</v>
      </c>
      <c r="B23">
        <v>1840.8</v>
      </c>
    </row>
    <row r="24" spans="1:5" ht="34" x14ac:dyDescent="0.2">
      <c r="A24" s="2" t="s">
        <v>54</v>
      </c>
      <c r="B24">
        <v>19886</v>
      </c>
    </row>
    <row r="25" spans="1:5" ht="17" x14ac:dyDescent="0.2">
      <c r="A25" s="2" t="s">
        <v>56</v>
      </c>
      <c r="B25">
        <v>47092.86</v>
      </c>
    </row>
    <row r="26" spans="1:5" x14ac:dyDescent="0.2">
      <c r="B26">
        <f>SUM(B23:B25)</f>
        <v>68819.66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Calculations</vt:lpstr>
      <vt:lpstr>Budget!Print_Area</vt:lpstr>
      <vt:lpstr>Calculations!Print_Area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2020-11-25T17:56:01Z</cp:lastPrinted>
  <dcterms:created xsi:type="dcterms:W3CDTF">2020-11-24T19:42:31Z</dcterms:created>
  <dcterms:modified xsi:type="dcterms:W3CDTF">2020-12-15T03:14:52Z</dcterms:modified>
</cp:coreProperties>
</file>